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<sst xmlns="http://schemas.openxmlformats.org/spreadsheetml/2006/main" count="18" uniqueCount="18">
  <si>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</si>
  <si>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</si>
  <si>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</si>
  <si>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</si>
  <si>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</si>
  <si>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</si>
  <si>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</si>
  <si>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</si>
  <si>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</si>
  <si>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</si>
  <si>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</si>
  <si>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</si>
  <si>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</si>
  <si>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Station</t>
  </si>
  <si>
    <t>Fuel in Pounds</t>
  </si>
  <si>
    <t xml:space="preserve">Baggage 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</si>
  <si>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N910SG</t>
    </r>
  </si>
  <si>
    <t>92 Gallons Usable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</si>
</sst>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</numFmts>
  <fonts count="45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/>
    </xf>
    <xf numFmtId="43" fontId="0" fillId="0" borderId="12" xfId="0" applyNumberFormat="1" applyBorder="1" applyAlignment="1">
      <alignment/>
    </xf>
    <xf numFmtId="43" fontId="0" fillId="0" borderId="2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34" borderId="21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Range and Weight </a:t>
            </a:r>
          </a:p>
        </c:rich>
      </c:tx>
      <c:layout>
        <c:manualLayout>
          <c:xMode val="factor"/>
          <c:yMode val="factor"/>
          <c:x val="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33"/>
          <c:w val="0.85125"/>
          <c:h val="0.887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Sheet1!$E$25</c:f>
              <c:numCache/>
            </c:numRef>
          </c:xVal>
          <c:yVal>
            <c:numRef>
              <c:f>Sheet1!$C$23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Sheet1!$C$29:$C$35</c:f>
              <c:numCache/>
            </c:numRef>
          </c:xVal>
          <c:yVal>
            <c:numRef>
              <c:f>Sheet1!$E$29:$E$35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Sheet1!$A$29:$A$33</c:f>
              <c:numCache/>
            </c:numRef>
          </c:xVal>
          <c:yVal>
            <c:numRef>
              <c:f>Sheet1!$B$29:$B$33</c:f>
              <c:numCache/>
            </c:numRef>
          </c:yVal>
          <c:smooth val="0"/>
        </c:ser>
        <c:axId val="5223664"/>
        <c:axId val="47012977"/>
      </c:scatterChart>
      <c:valAx>
        <c:axId val="5223664"/>
        <c:scaling>
          <c:orientation val="minMax"/>
          <c:max val="150"/>
          <c:min val="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 Aft of Datam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82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2977"/>
        <c:crossesAt val="2000"/>
        <c:crossBetween val="midCat"/>
        <c:dispUnits/>
        <c:majorUnit val="1"/>
        <c:minorUnit val="0.5"/>
      </c:valAx>
      <c:valAx>
        <c:axId val="47012977"/>
        <c:scaling>
          <c:orientation val="minMax"/>
          <c:max val="36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664"/>
        <c:crossesAt val="136"/>
        <c:crossBetween val="midCat"/>
        <c:dispUnits/>
        <c:majorUnit val="2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9525</xdr:rowOff>
    </xdr:from>
    <xdr:to>
      <xdr:col>6</xdr:col>
      <xdr:colOff>723900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8100" y="4105275"/>
        <a:ext cx="5686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314325</xdr:colOff>
      <xdr:row>23</xdr:row>
      <xdr:rowOff>38100</xdr:rowOff>
    </xdr:from>
    <xdr:to>
      <xdr:col>6</xdr:col>
      <xdr:colOff>485775</xdr:colOff>
      <xdr:row>24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790950"/>
          <a:ext cx="923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18.421875" style="0" bestFit="1" customWidth="1"/>
    <col min="3" max="3" width="14.28125" style="0" customWidth="1"/>
    <col min="5" max="5" width="12.7109375" style="0" customWidth="1"/>
    <col min="6" max="6" width="11.28125" style="0" customWidth="1"/>
    <col min="7" max="7" width="11.7109375" style="0" customWidth="1"/>
  </cols>
  <sheetData>
    <row r="1" spans="1:7" ht="12.75">
      <c r="A1" s="23" t="s">
        <v>16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15">
        <v>0</v>
      </c>
      <c r="C8" s="1" t="s">
        <v>11</v>
      </c>
      <c r="E8" s="32" t="s">
        <v>17</v>
      </c>
      <c r="F8" s="33"/>
    </row>
    <row r="10" spans="1:7" ht="12.75">
      <c r="A10" s="1" t="s">
        <v>13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7">
        <v>2462.79</v>
      </c>
      <c r="D12" s="2"/>
      <c r="E12" s="18">
        <f>F12/C12</f>
        <v>138.91992821149995</v>
      </c>
      <c r="F12" s="19">
        <v>342130.61</v>
      </c>
      <c r="G12" s="20"/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16">
        <v>0</v>
      </c>
      <c r="D14" s="2"/>
      <c r="E14" s="3">
        <v>143.5</v>
      </c>
      <c r="F14" s="19">
        <f>C14*E14</f>
        <v>0</v>
      </c>
      <c r="G14" s="20"/>
    </row>
    <row r="15" spans="1:7" ht="12.75">
      <c r="A15" s="1" t="s">
        <v>2</v>
      </c>
      <c r="B15" s="2"/>
      <c r="C15" s="16">
        <v>0</v>
      </c>
      <c r="D15" s="2"/>
      <c r="E15" s="3">
        <v>143.5</v>
      </c>
      <c r="F15" s="19">
        <f>C15*E15</f>
        <v>0</v>
      </c>
      <c r="G15" s="20"/>
    </row>
    <row r="16" spans="1:7" ht="12.75">
      <c r="A16" s="1" t="s">
        <v>3</v>
      </c>
      <c r="B16" s="2"/>
      <c r="C16" s="16">
        <v>0</v>
      </c>
      <c r="D16" s="2"/>
      <c r="E16" s="3">
        <v>180</v>
      </c>
      <c r="F16" s="19">
        <f>C16*E16</f>
        <v>0</v>
      </c>
      <c r="G16" s="20"/>
    </row>
    <row r="17" spans="1:7" ht="12.75">
      <c r="A17" s="1" t="s">
        <v>4</v>
      </c>
      <c r="B17" s="2"/>
      <c r="C17" s="16">
        <v>0</v>
      </c>
      <c r="D17" s="2"/>
      <c r="E17" s="3">
        <v>180</v>
      </c>
      <c r="F17" s="19">
        <f>C17*E17</f>
        <v>0</v>
      </c>
      <c r="G17" s="20"/>
    </row>
    <row r="18" spans="1:7" ht="12.75">
      <c r="A18" s="7"/>
      <c r="C18" s="4"/>
      <c r="E18" s="4"/>
      <c r="G18" s="4"/>
    </row>
    <row r="19" spans="1:7" ht="12.75">
      <c r="A19" s="1" t="s">
        <v>14</v>
      </c>
      <c r="B19" s="21">
        <f>IF(B8&gt;81,"Exceeds Max. Usable Fuel",B8*6)</f>
        <v>0</v>
      </c>
      <c r="C19" s="22"/>
      <c r="D19" s="2"/>
      <c r="E19" s="3">
        <v>154.9</v>
      </c>
      <c r="F19" s="19">
        <f>B19*E19</f>
        <v>0</v>
      </c>
      <c r="G19" s="20"/>
    </row>
    <row r="20" spans="1:7" ht="12.75">
      <c r="A20" s="7"/>
      <c r="C20" s="4"/>
      <c r="E20" s="4"/>
      <c r="G20" s="4"/>
    </row>
    <row r="21" spans="1:7" ht="12.75">
      <c r="A21" s="1" t="s">
        <v>15</v>
      </c>
      <c r="B21" s="2"/>
      <c r="C21" s="16">
        <v>0</v>
      </c>
      <c r="D21" s="2"/>
      <c r="E21" s="3">
        <v>208</v>
      </c>
      <c r="F21" s="19">
        <f>IF((C21)&gt;130,"Too Much Weight",C21*E21)</f>
        <v>0</v>
      </c>
      <c r="G21" s="20"/>
    </row>
    <row r="22" spans="1:7" ht="13.5" thickBot="1">
      <c r="A22" s="7"/>
      <c r="C22" s="4"/>
      <c r="E22" s="4"/>
      <c r="G22" s="4"/>
    </row>
    <row r="23" spans="1:7" ht="13.5" thickBot="1">
      <c r="A23" s="8" t="s">
        <v>5</v>
      </c>
      <c r="B23" s="5"/>
      <c r="C23" s="13">
        <f>(SUM(C12:C21))+B19</f>
        <v>2462.79</v>
      </c>
      <c r="D23" s="9"/>
      <c r="E23" s="10"/>
      <c r="F23" s="5"/>
      <c r="G23" s="12">
        <f>SUM(F12:F21)</f>
        <v>342130.61</v>
      </c>
    </row>
    <row r="24" spans="1:7" ht="13.5" thickBot="1">
      <c r="A24" s="8" t="s">
        <v>12</v>
      </c>
      <c r="B24" s="5"/>
      <c r="C24" s="13">
        <f>3400-C23</f>
        <v>937.21</v>
      </c>
      <c r="D24" s="9"/>
      <c r="E24" s="10"/>
      <c r="F24" s="9"/>
      <c r="G24" s="11"/>
    </row>
    <row r="25" spans="1:7" ht="13.5" thickBot="1">
      <c r="A25" s="8" t="s">
        <v>9</v>
      </c>
      <c r="B25" s="9"/>
      <c r="C25" s="9"/>
      <c r="D25" s="6"/>
      <c r="E25" s="14">
        <f>G23/C23</f>
        <v>138.91992821149995</v>
      </c>
      <c r="F25" s="9"/>
      <c r="G25" s="11"/>
    </row>
    <row r="29" spans="3:5" ht="12.75">
      <c r="C29">
        <v>148.1</v>
      </c>
      <c r="E29">
        <v>2100</v>
      </c>
    </row>
    <row r="30" spans="3:5" ht="12.75">
      <c r="C30">
        <v>148.1</v>
      </c>
      <c r="E30">
        <v>3400</v>
      </c>
    </row>
    <row r="31" spans="3:5" ht="12.75">
      <c r="C31">
        <v>142.7</v>
      </c>
      <c r="E31">
        <v>3400</v>
      </c>
    </row>
    <row r="32" spans="3:5" ht="12.75">
      <c r="C32">
        <v>141.4</v>
      </c>
      <c r="E32">
        <v>3210</v>
      </c>
    </row>
    <row r="33" spans="3:5" ht="12.75">
      <c r="C33">
        <v>139.1</v>
      </c>
      <c r="E33">
        <v>2700</v>
      </c>
    </row>
    <row r="34" spans="3:5" ht="12.75">
      <c r="C34">
        <v>137.8</v>
      </c>
      <c r="E34">
        <v>2100</v>
      </c>
    </row>
    <row r="35" spans="3:5" ht="12.75">
      <c r="C35">
        <v>148.1</v>
      </c>
      <c r="E35">
        <v>2100</v>
      </c>
    </row>
  </sheetData>
  <sheetProtection password="9B85" sheet="1" selectLockedCells="1"/>
  <mergeCells count="10">
    <mergeCell ref="B19:C19"/>
    <mergeCell ref="A1:G5"/>
    <mergeCell ref="E8:F8"/>
    <mergeCell ref="F21:G21"/>
    <mergeCell ref="F19:G19"/>
    <mergeCell ref="F17:G17"/>
    <mergeCell ref="F16:G16"/>
    <mergeCell ref="F12:G12"/>
    <mergeCell ref="F14:G14"/>
    <mergeCell ref="F15:G15"/>
  </mergeCells>
  <printOptions/>
  <pageMargins left="0.77" right="0.36" top="0.5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Bryan Bernatek</cp:lastModifiedBy>
  <cp:lastPrinted>2012-04-30T14:46:00Z</cp:lastPrinted>
  <dcterms:created xsi:type="dcterms:W3CDTF">2003-08-12T23:39:57Z</dcterms:created>
  <dcterms:modified xsi:type="dcterms:W3CDTF">2023-03-23T23:08:55Z</dcterms:modified>
  <cp:category/>
  <cp:version/>
  <cp:contentType/>
  <cp:contentStatus/>
</cp:coreProperties>
</file>