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<sst xmlns="http://schemas.openxmlformats.org/spreadsheetml/2006/main" count="19" uniqueCount="19">
  <si>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</si>
  <si>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</si>
  <si>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</si>
  <si>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</si>
  <si>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</si>
  <si>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</si>
  <si>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</si>
  <si>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</si>
  <si>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</si>
  <si>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</si>
  <si>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</si>
  <si>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</si>
  <si>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</si>
  <si>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</si>
  <si>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</si>
  <si>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</si>
  <si>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</si>
  <si>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53 Gallons Usable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</si>
  <si>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N216LT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</si>
</sst>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2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Range and Weight </a:t>
            </a:r>
          </a:p>
        </c:rich>
      </c:tx>
      <c:layout>
        <c:manualLayout>
          <c:xMode val="factor"/>
          <c:yMode val="factor"/>
          <c:x val="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34"/>
          <c:w val="0.8502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Sheet1!$E$26</c:f>
              <c:numCache/>
            </c:numRef>
          </c:xVal>
          <c:yVal>
            <c:numRef>
              <c:f>Sheet1!$C$24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Sheet1!$C$30:$C$35</c:f>
              <c:numCache/>
            </c:numRef>
          </c:xVal>
          <c:yVal>
            <c:numRef>
              <c:f>Sheet1!$E$30:$E$35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Sheet1!$A$31:$A$35</c:f>
              <c:numCache/>
            </c:numRef>
          </c:xVal>
          <c:yVal>
            <c:numRef>
              <c:f>Sheet1!$B$31:$B$35</c:f>
              <c:numCache/>
            </c:numRef>
          </c:yVal>
          <c:smooth val="0"/>
        </c:ser>
        <c:axId val="60307355"/>
        <c:axId val="5895284"/>
      </c:scatterChart>
      <c:valAx>
        <c:axId val="60307355"/>
        <c:scaling>
          <c:orientation val="minMax"/>
          <c:max val="49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 Aft of Datam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77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 val="autoZero"/>
        <c:crossBetween val="midCat"/>
        <c:dispUnits/>
        <c:majorUnit val="1"/>
        <c:minorUnit val="0.05"/>
      </c:valAx>
      <c:valAx>
        <c:axId val="5895284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7355"/>
        <c:crossesAt val="34"/>
        <c:crossBetween val="midCat"/>
        <c:dispUnits/>
        <c:majorUnit val="2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8275"/>
          <c:w val="0.769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6</xdr:col>
      <xdr:colOff>828675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4267200"/>
        <a:ext cx="5572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24</xdr:row>
      <xdr:rowOff>38100</xdr:rowOff>
    </xdr:from>
    <xdr:to>
      <xdr:col>6</xdr:col>
      <xdr:colOff>685800</xdr:colOff>
      <xdr:row>25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9528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2.7109375" style="0" customWidth="1"/>
  </cols>
  <sheetData>
    <row r="1" spans="1:7" ht="12.75">
      <c r="A1" s="23" t="s">
        <v>18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0">
        <v>0</v>
      </c>
      <c r="C8" s="1" t="s">
        <v>11</v>
      </c>
      <c r="E8" s="32" t="s">
        <v>17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1684.62</v>
      </c>
      <c r="D12" s="2"/>
      <c r="E12" s="3">
        <v>39.71339578</v>
      </c>
      <c r="F12" s="2"/>
      <c r="G12" s="14">
        <v>66901.9808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1">
        <v>0</v>
      </c>
      <c r="D14" s="2"/>
      <c r="E14" s="3">
        <v>37</v>
      </c>
      <c r="F14" s="2"/>
      <c r="G14" s="14">
        <f>C14*E14</f>
        <v>0</v>
      </c>
    </row>
    <row r="15" spans="1:7" ht="12.75">
      <c r="A15" s="1" t="s">
        <v>2</v>
      </c>
      <c r="B15" s="2"/>
      <c r="C15" s="21">
        <v>0</v>
      </c>
      <c r="D15" s="2"/>
      <c r="E15" s="3">
        <v>37</v>
      </c>
      <c r="F15" s="2"/>
      <c r="G15" s="14">
        <f>C15*E15</f>
        <v>0</v>
      </c>
    </row>
    <row r="16" spans="1:7" ht="12.75">
      <c r="A16" s="1" t="s">
        <v>3</v>
      </c>
      <c r="B16" s="2"/>
      <c r="C16" s="21">
        <v>0</v>
      </c>
      <c r="D16" s="2"/>
      <c r="E16" s="3">
        <v>73</v>
      </c>
      <c r="F16" s="2"/>
      <c r="G16" s="14">
        <f>C16*E16</f>
        <v>0</v>
      </c>
    </row>
    <row r="17" spans="1:7" ht="12.75">
      <c r="A17" s="1" t="s">
        <v>4</v>
      </c>
      <c r="B17" s="2"/>
      <c r="C17" s="21">
        <v>0</v>
      </c>
      <c r="D17" s="2"/>
      <c r="E17" s="3">
        <v>73</v>
      </c>
      <c r="F17" s="2"/>
      <c r="G17" s="14">
        <f>C17*E17</f>
        <v>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22">
        <f>IF(B8&gt;53,0,B8*6)</f>
        <v>0</v>
      </c>
      <c r="D19" s="2"/>
      <c r="E19" s="3">
        <v>48</v>
      </c>
      <c r="F19" s="2"/>
      <c r="G19" s="14">
        <f>C19*E19</f>
        <v>0</v>
      </c>
    </row>
    <row r="20" spans="1:7" ht="12.75">
      <c r="A20" s="7"/>
      <c r="C20" s="4"/>
      <c r="E20" s="4"/>
      <c r="G20" s="4"/>
    </row>
    <row r="21" spans="1:7" ht="12.75">
      <c r="A21" s="1" t="s">
        <v>16</v>
      </c>
      <c r="B21" s="2"/>
      <c r="C21" s="21">
        <v>0</v>
      </c>
      <c r="D21" s="2"/>
      <c r="E21" s="3">
        <v>95</v>
      </c>
      <c r="F21" s="2"/>
      <c r="G21" s="14">
        <f>IF((C21+C22)&gt;120,0,IF(C21&gt;120,0,C21*E21))</f>
        <v>0</v>
      </c>
    </row>
    <row r="22" spans="1:7" ht="12.75">
      <c r="A22" s="1" t="s">
        <v>13</v>
      </c>
      <c r="B22" s="2"/>
      <c r="C22" s="21">
        <v>0</v>
      </c>
      <c r="D22" s="2"/>
      <c r="E22" s="3">
        <v>123</v>
      </c>
      <c r="F22" s="2"/>
      <c r="G22" s="14">
        <f>IF((C22+C21)&gt;120,0,IF(C22&gt;50,0,C22*E22))</f>
        <v>0</v>
      </c>
    </row>
    <row r="23" spans="1:7" ht="13.5" thickBot="1">
      <c r="A23" s="16"/>
      <c r="B23" s="17"/>
      <c r="C23" s="18"/>
      <c r="D23" s="17"/>
      <c r="E23" s="18"/>
      <c r="F23" s="17"/>
      <c r="G23" s="18"/>
    </row>
    <row r="24" spans="1:7" ht="13.5" thickBot="1">
      <c r="A24" s="19" t="s">
        <v>5</v>
      </c>
      <c r="B24" s="5"/>
      <c r="C24" s="13">
        <f>SUM(C12:C21)</f>
        <v>1684.62</v>
      </c>
      <c r="D24" s="9"/>
      <c r="E24" s="10"/>
      <c r="F24" s="5"/>
      <c r="G24" s="12">
        <f>SUM(G12:G21)</f>
        <v>66901.9808</v>
      </c>
    </row>
    <row r="25" spans="1:7" ht="13.5" thickBot="1">
      <c r="A25" s="8" t="s">
        <v>12</v>
      </c>
      <c r="B25" s="5"/>
      <c r="C25" s="13">
        <f>2558-C24</f>
        <v>873.3800000000001</v>
      </c>
      <c r="D25" s="9"/>
      <c r="E25" s="10"/>
      <c r="F25" s="9"/>
      <c r="G25" s="11"/>
    </row>
    <row r="26" spans="1:7" ht="13.5" thickBot="1">
      <c r="A26" s="8" t="s">
        <v>9</v>
      </c>
      <c r="B26" s="9"/>
      <c r="C26" s="9"/>
      <c r="D26" s="6"/>
      <c r="E26" s="15">
        <f>G24/C24</f>
        <v>39.713395780650835</v>
      </c>
      <c r="F26" s="9"/>
      <c r="G26" s="11"/>
    </row>
    <row r="31" spans="1:5" ht="12.75">
      <c r="A31">
        <v>40.5</v>
      </c>
      <c r="B31">
        <v>1500</v>
      </c>
      <c r="C31">
        <v>47.4</v>
      </c>
      <c r="E31">
        <v>1500</v>
      </c>
    </row>
    <row r="32" spans="1:5" ht="12.75">
      <c r="A32">
        <v>40.5</v>
      </c>
      <c r="B32">
        <v>2200</v>
      </c>
      <c r="C32">
        <v>47.4</v>
      </c>
      <c r="E32">
        <v>2550</v>
      </c>
    </row>
    <row r="33" spans="1:5" ht="12.75">
      <c r="A33">
        <v>37.5</v>
      </c>
      <c r="B33">
        <v>2200</v>
      </c>
      <c r="C33">
        <v>41</v>
      </c>
      <c r="E33">
        <v>2550</v>
      </c>
    </row>
    <row r="34" spans="3:5" ht="12.75">
      <c r="C34">
        <v>35</v>
      </c>
      <c r="E34">
        <v>1950</v>
      </c>
    </row>
    <row r="35" spans="3:5" ht="12.75">
      <c r="C35">
        <v>35</v>
      </c>
      <c r="E35">
        <v>1500</v>
      </c>
    </row>
  </sheetData>
  <sheetProtection password="9B85" sheet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Bryan Bernatek</cp:lastModifiedBy>
  <cp:lastPrinted>2006-07-16T17:48:42Z</cp:lastPrinted>
  <dcterms:created xsi:type="dcterms:W3CDTF">2003-08-12T23:39:57Z</dcterms:created>
  <dcterms:modified xsi:type="dcterms:W3CDTF">2023-07-12T20:15:06Z</dcterms:modified>
  <cp:category/>
  <cp:version/>
  <cp:contentType/>
  <cp:contentStatus/>
</cp:coreProperties>
</file>