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<sst xmlns="http://schemas.openxmlformats.org/spreadsheetml/2006/main" count="22" uniqueCount="22">
  <si>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</si>
  <si>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</si>
  <si>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</si>
  <si>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</si>
  <si>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</si>
  <si>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</si>
  <si>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</si>
  <si>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</si>
  <si>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</si>
  <si>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</si>
  <si>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</si>
  <si>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</si>
  <si>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</si>
  <si>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</si>
  <si>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</si>
  <si>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</si>
  <si>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</si>
  <si>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Fuel Run Up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</si>
  <si>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N4163D</t>
    </r>
  </si>
  <si>
    <t>Passenger 4</t>
  </si>
  <si>
    <t>Passenger 5</t>
  </si>
  <si>
    <t>102 Gallons Usable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</si>
</sst>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2" fontId="0" fillId="0" borderId="12" xfId="0" applyNumberFormat="1" applyBorder="1" applyAlignment="1">
      <alignment/>
    </xf>
    <xf numFmtId="0" fontId="2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Range and Weight </a:t>
            </a:r>
          </a:p>
        </c:rich>
      </c:tx>
      <c:layout>
        <c:manualLayout>
          <c:xMode val="factor"/>
          <c:yMode val="factor"/>
          <c:x val="0.008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34"/>
          <c:w val="0.85025"/>
          <c:h val="0.883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Sheet1!$E$29</c:f>
              <c:numCache/>
            </c:numRef>
          </c:xVal>
          <c:yVal>
            <c:numRef>
              <c:f>Sheet1!$C$27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Sheet1!$C$33:$C$39</c:f>
              <c:numCache/>
            </c:numRef>
          </c:xVal>
          <c:yVal>
            <c:numRef>
              <c:f>Sheet1!$E$33:$E$39</c:f>
              <c:numCache/>
            </c:numRef>
          </c:yVal>
          <c:smooth val="0"/>
        </c:ser>
        <c:axId val="59340418"/>
        <c:axId val="64301715"/>
      </c:scatterChart>
      <c:valAx>
        <c:axId val="59340418"/>
        <c:scaling>
          <c:orientation val="minMax"/>
          <c:max val="96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 Aft of Datam</a:t>
                </a:r>
              </a:p>
            </c:rich>
          </c:tx>
          <c:layout>
            <c:manualLayout>
              <c:xMode val="factor"/>
              <c:yMode val="factor"/>
              <c:x val="-0.045"/>
              <c:y val="0.0042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1715"/>
        <c:crosses val="autoZero"/>
        <c:crossBetween val="midCat"/>
        <c:dispUnits/>
        <c:majorUnit val="1"/>
        <c:minorUnit val="0.05"/>
      </c:valAx>
      <c:valAx>
        <c:axId val="64301715"/>
        <c:scaling>
          <c:orientation val="minMax"/>
          <c:max val="38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9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34"/>
        <c:crossBetween val="midCat"/>
        <c:dispUnits/>
        <c:majorUnit val="200"/>
        <c:minorUnit val="200"/>
      </c:valAx>
      <c:spPr>
        <a:solidFill>
          <a:srgbClr val="BFBFB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5525"/>
          <c:y val="0.82425"/>
          <c:w val="0.767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85725</xdr:rowOff>
    </xdr:from>
    <xdr:to>
      <xdr:col>7</xdr:col>
      <xdr:colOff>495300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0" y="4829175"/>
        <a:ext cx="60960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27</xdr:row>
      <xdr:rowOff>38100</xdr:rowOff>
    </xdr:from>
    <xdr:to>
      <xdr:col>6</xdr:col>
      <xdr:colOff>685800</xdr:colOff>
      <xdr:row>28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4438650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2.7109375" style="0" customWidth="1"/>
  </cols>
  <sheetData>
    <row r="1" spans="1:7" ht="12.75">
      <c r="A1" s="24" t="s">
        <v>18</v>
      </c>
      <c r="B1" s="25"/>
      <c r="C1" s="25"/>
      <c r="D1" s="25"/>
      <c r="E1" s="25"/>
      <c r="F1" s="25"/>
      <c r="G1" s="26"/>
    </row>
    <row r="2" spans="1:7" ht="12.75">
      <c r="A2" s="27"/>
      <c r="B2" s="28"/>
      <c r="C2" s="28"/>
      <c r="D2" s="28"/>
      <c r="E2" s="28"/>
      <c r="F2" s="28"/>
      <c r="G2" s="29"/>
    </row>
    <row r="3" spans="1:7" ht="12.75">
      <c r="A3" s="27"/>
      <c r="B3" s="28"/>
      <c r="C3" s="28"/>
      <c r="D3" s="28"/>
      <c r="E3" s="28"/>
      <c r="F3" s="28"/>
      <c r="G3" s="29"/>
    </row>
    <row r="4" spans="1:7" ht="12.75">
      <c r="A4" s="27"/>
      <c r="B4" s="28"/>
      <c r="C4" s="28"/>
      <c r="D4" s="28"/>
      <c r="E4" s="28"/>
      <c r="F4" s="28"/>
      <c r="G4" s="29"/>
    </row>
    <row r="5" spans="1:7" ht="13.5" thickBot="1">
      <c r="A5" s="30"/>
      <c r="B5" s="31"/>
      <c r="C5" s="31"/>
      <c r="D5" s="31"/>
      <c r="E5" s="31"/>
      <c r="F5" s="31"/>
      <c r="G5" s="32"/>
    </row>
    <row r="8" spans="1:6" ht="12.75">
      <c r="A8" s="1" t="s">
        <v>10</v>
      </c>
      <c r="B8" s="20">
        <v>0</v>
      </c>
      <c r="C8" s="1" t="s">
        <v>11</v>
      </c>
      <c r="E8" s="33" t="s">
        <v>21</v>
      </c>
      <c r="F8" s="34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2551.66</v>
      </c>
      <c r="D12" s="2"/>
      <c r="E12" s="23">
        <v>86.07</v>
      </c>
      <c r="F12" s="2"/>
      <c r="G12" s="14">
        <v>219625.28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1">
        <v>0</v>
      </c>
      <c r="D14" s="2"/>
      <c r="E14" s="3">
        <v>85.5</v>
      </c>
      <c r="F14" s="2"/>
      <c r="G14" s="14">
        <f aca="true" t="shared" si="0" ref="G14:G19">C14*E14</f>
        <v>0</v>
      </c>
    </row>
    <row r="15" spans="1:7" ht="12.75">
      <c r="A15" s="1" t="s">
        <v>2</v>
      </c>
      <c r="B15" s="2"/>
      <c r="C15" s="21">
        <v>0</v>
      </c>
      <c r="D15" s="2"/>
      <c r="E15" s="3">
        <v>85.5</v>
      </c>
      <c r="F15" s="2"/>
      <c r="G15" s="14">
        <f t="shared" si="0"/>
        <v>0</v>
      </c>
    </row>
    <row r="16" spans="1:7" ht="12.75">
      <c r="A16" s="1" t="s">
        <v>3</v>
      </c>
      <c r="B16" s="2"/>
      <c r="C16" s="21">
        <v>0</v>
      </c>
      <c r="D16" s="2"/>
      <c r="E16" s="3">
        <v>119.1</v>
      </c>
      <c r="F16" s="2"/>
      <c r="G16" s="14">
        <f t="shared" si="0"/>
        <v>0</v>
      </c>
    </row>
    <row r="17" spans="1:7" ht="12.75">
      <c r="A17" s="1" t="s">
        <v>4</v>
      </c>
      <c r="B17" s="2"/>
      <c r="C17" s="21">
        <v>0</v>
      </c>
      <c r="D17" s="2"/>
      <c r="E17" s="3">
        <v>119.1</v>
      </c>
      <c r="F17" s="2"/>
      <c r="G17" s="14">
        <f t="shared" si="0"/>
        <v>0</v>
      </c>
    </row>
    <row r="18" spans="1:7" ht="12.75">
      <c r="A18" s="1" t="s">
        <v>19</v>
      </c>
      <c r="B18" s="2"/>
      <c r="C18" s="21">
        <v>0</v>
      </c>
      <c r="D18" s="2"/>
      <c r="E18" s="3">
        <v>157.6</v>
      </c>
      <c r="F18" s="2"/>
      <c r="G18" s="14">
        <f t="shared" si="0"/>
        <v>0</v>
      </c>
    </row>
    <row r="19" spans="1:7" ht="12.75">
      <c r="A19" s="1" t="s">
        <v>20</v>
      </c>
      <c r="B19" s="2"/>
      <c r="C19" s="21">
        <v>0</v>
      </c>
      <c r="D19" s="2"/>
      <c r="E19" s="3">
        <v>157.6</v>
      </c>
      <c r="F19" s="2"/>
      <c r="G19" s="14">
        <f t="shared" si="0"/>
        <v>0</v>
      </c>
    </row>
    <row r="20" spans="1:7" ht="12.75">
      <c r="A20" s="7"/>
      <c r="C20" s="4"/>
      <c r="E20" s="4"/>
      <c r="G20" s="4"/>
    </row>
    <row r="21" spans="1:7" ht="12.75">
      <c r="A21" s="1" t="s">
        <v>15</v>
      </c>
      <c r="B21" s="2"/>
      <c r="C21" s="22">
        <f>SUM(B8*6)</f>
        <v>0</v>
      </c>
      <c r="D21" s="2"/>
      <c r="E21" s="3">
        <v>94</v>
      </c>
      <c r="F21" s="2"/>
      <c r="G21" s="14">
        <f>C21*E21</f>
        <v>0</v>
      </c>
    </row>
    <row r="22" spans="1:7" ht="12.75">
      <c r="A22" s="1" t="s">
        <v>17</v>
      </c>
      <c r="B22" s="2"/>
      <c r="C22" s="3">
        <v>0</v>
      </c>
      <c r="D22" s="2"/>
      <c r="E22" s="3">
        <v>94</v>
      </c>
      <c r="F22" s="2"/>
      <c r="G22" s="14">
        <f>C22*E22</f>
        <v>0</v>
      </c>
    </row>
    <row r="23" spans="1:7" ht="12.75">
      <c r="A23" s="7"/>
      <c r="C23" s="4"/>
      <c r="E23" s="4"/>
      <c r="G23" s="4"/>
    </row>
    <row r="24" spans="1:7" ht="12.75">
      <c r="A24" s="1" t="s">
        <v>16</v>
      </c>
      <c r="B24" s="2"/>
      <c r="C24" s="21">
        <v>0</v>
      </c>
      <c r="D24" s="2"/>
      <c r="E24" s="3">
        <v>42</v>
      </c>
      <c r="F24" s="2"/>
      <c r="G24" s="14">
        <f>IF((C24+C25)&gt;120,0,IF(C24&gt;120,0,C24*E24))</f>
        <v>0</v>
      </c>
    </row>
    <row r="25" spans="1:7" ht="12.75">
      <c r="A25" s="1" t="s">
        <v>13</v>
      </c>
      <c r="B25" s="2"/>
      <c r="C25" s="21">
        <v>0</v>
      </c>
      <c r="D25" s="2"/>
      <c r="E25" s="3">
        <v>178.7</v>
      </c>
      <c r="F25" s="2"/>
      <c r="G25" s="14">
        <f>IF((C25+C24)&gt;120,0,IF(C25&gt;50,0,C25*E25))</f>
        <v>0</v>
      </c>
    </row>
    <row r="26" spans="1:7" ht="13.5" thickBot="1">
      <c r="A26" s="16"/>
      <c r="B26" s="17"/>
      <c r="C26" s="18"/>
      <c r="D26" s="17"/>
      <c r="E26" s="18"/>
      <c r="F26" s="17"/>
      <c r="G26" s="18"/>
    </row>
    <row r="27" spans="1:7" ht="13.5" thickBot="1">
      <c r="A27" s="19" t="s">
        <v>5</v>
      </c>
      <c r="B27" s="5"/>
      <c r="C27" s="13">
        <f>SUM(C12:C24)</f>
        <v>2551.66</v>
      </c>
      <c r="D27" s="9"/>
      <c r="E27" s="10"/>
      <c r="F27" s="5"/>
      <c r="G27" s="12">
        <f>SUM(G12:G24)</f>
        <v>219625.28</v>
      </c>
    </row>
    <row r="28" spans="1:7" ht="13.5" thickBot="1">
      <c r="A28" s="8" t="s">
        <v>12</v>
      </c>
      <c r="B28" s="5"/>
      <c r="C28" s="13">
        <f>3600-C27</f>
        <v>1048.3400000000001</v>
      </c>
      <c r="D28" s="9"/>
      <c r="E28" s="10"/>
      <c r="F28" s="9"/>
      <c r="G28" s="11"/>
    </row>
    <row r="29" spans="1:7" ht="13.5" thickBot="1">
      <c r="A29" s="8" t="s">
        <v>9</v>
      </c>
      <c r="B29" s="9"/>
      <c r="C29" s="9"/>
      <c r="D29" s="6"/>
      <c r="E29" s="15">
        <f>G27/C27</f>
        <v>86.07152990602196</v>
      </c>
      <c r="F29" s="9"/>
      <c r="G29" s="11"/>
    </row>
    <row r="34" spans="3:5" ht="12.75">
      <c r="C34">
        <v>95</v>
      </c>
      <c r="E34">
        <v>1800</v>
      </c>
    </row>
    <row r="35" spans="3:5" ht="12.75">
      <c r="C35">
        <v>95</v>
      </c>
      <c r="E35">
        <v>3600</v>
      </c>
    </row>
    <row r="36" spans="3:5" ht="12.75">
      <c r="C36">
        <v>91.5</v>
      </c>
      <c r="E36">
        <v>3600</v>
      </c>
    </row>
    <row r="37" spans="3:5" ht="12.75">
      <c r="C37">
        <v>83.7</v>
      </c>
      <c r="E37">
        <v>3200</v>
      </c>
    </row>
    <row r="38" spans="3:5" ht="12.75">
      <c r="C38">
        <v>78</v>
      </c>
      <c r="E38">
        <v>2400</v>
      </c>
    </row>
    <row r="39" spans="3:5" ht="12.75">
      <c r="C39">
        <v>78</v>
      </c>
      <c r="E39">
        <v>1800</v>
      </c>
    </row>
  </sheetData>
  <sheetProtection password="9B85" sheet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ignoredErrors>
    <ignoredError sqref="C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Katie</cp:lastModifiedBy>
  <cp:lastPrinted>2006-07-16T17:48:42Z</cp:lastPrinted>
  <dcterms:created xsi:type="dcterms:W3CDTF">2003-08-12T23:39:57Z</dcterms:created>
  <dcterms:modified xsi:type="dcterms:W3CDTF">2017-05-03T13:27:46Z</dcterms:modified>
  <cp:category/>
  <cp:version/>
  <cp:contentType/>
  <cp:contentStatus/>
</cp:coreProperties>
</file>